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Diciembre\"/>
    </mc:Choice>
  </mc:AlternateContent>
  <xr:revisionPtr revIDLastSave="0" documentId="13_ncr:1_{BB1279E3-2264-4490-A493-2BE883871B5F}" xr6:coauthVersionLast="47" xr6:coauthVersionMax="47" xr10:uidLastSave="{00000000-0000-0000-0000-000000000000}"/>
  <bookViews>
    <workbookView xWindow="-120" yWindow="-120" windowWidth="20730" windowHeight="11160" xr2:uid="{3D7C123C-DE7A-4B0C-9223-EEEC1C212587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Presupuestaria'!$B$7:$O$84</definedName>
    <definedName name="_xlnm.Print_Area" localSheetId="0">'Ejecución Presupuestaria'!$A$1:$P$94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D86" i="1" s="1"/>
  <c r="C82" i="1"/>
  <c r="D79" i="1"/>
  <c r="C79" i="1"/>
  <c r="C84" i="1" s="1"/>
  <c r="C86" i="1" s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D73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C51" i="1" s="1"/>
  <c r="F51" i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L73" i="1" s="1"/>
  <c r="L86" i="1" s="1"/>
  <c r="K25" i="1"/>
  <c r="J25" i="1"/>
  <c r="I25" i="1"/>
  <c r="H25" i="1"/>
  <c r="H73" i="1" s="1"/>
  <c r="H86" i="1" s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C9" i="1" s="1"/>
  <c r="D9" i="1"/>
  <c r="AB8" i="1"/>
  <c r="V8" i="1"/>
  <c r="W8" i="1" s="1"/>
  <c r="X8" i="1" s="1"/>
  <c r="Y8" i="1" s="1"/>
  <c r="Z8" i="1" s="1"/>
  <c r="U8" i="1"/>
  <c r="A1" i="1"/>
  <c r="C66" i="1" l="1"/>
  <c r="E73" i="1"/>
  <c r="E86" i="1" s="1"/>
  <c r="AA7" i="1"/>
  <c r="AB7" i="1" s="1"/>
  <c r="B131" i="1"/>
</calcChain>
</file>

<file path=xl/sharedStrings.xml><?xml version="1.0" encoding="utf-8"?>
<sst xmlns="http://schemas.openxmlformats.org/spreadsheetml/2006/main" count="105" uniqueCount="105">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</sst>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  <numFmt numFmtId="166" formatCode="#,##0.00;[Red]#,##0.00"/>
    <numFmt numFmtId="167" formatCode="_-* #,##0.00_-;\-* #,##0.00_-;_-* &quot;-&quot;??_-;_-@_-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43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43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43" fontId="3" fillId="0" borderId="0" xfId="3" applyFont="1" applyAlignment="1">
      <alignment horizontal="center"/>
    </xf>
    <xf numFmtId="43" fontId="3" fillId="0" borderId="0" xfId="3" applyFont="1"/>
    <xf numFmtId="43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43" fontId="2" fillId="2" borderId="0" xfId="3" applyFont="1" applyFill="1" applyBorder="1" applyAlignment="1">
      <alignment horizontal="center" vertical="center" wrapText="1"/>
    </xf>
    <xf numFmtId="43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43" fontId="5" fillId="0" borderId="1" xfId="3" applyFont="1" applyBorder="1" applyAlignment="1">
      <alignment horizontal="left" vertical="center" wrapText="1"/>
    </xf>
    <xf numFmtId="43" fontId="0" fillId="0" borderId="0" xfId="3" applyFont="1"/>
    <xf numFmtId="0" fontId="2" fillId="0" borderId="0" xfId="2" applyFont="1" applyAlignment="1">
      <alignment horizontal="left" vertical="center" wrapText="1"/>
    </xf>
    <xf numFmtId="164" fontId="2" fillId="0" borderId="0" xfId="3" applyNumberFormat="1" applyFont="1" applyAlignment="1">
      <alignment vertical="center"/>
    </xf>
    <xf numFmtId="164" fontId="2" fillId="0" borderId="0" xfId="3" applyNumberFormat="1" applyFont="1" applyAlignment="1">
      <alignment vertical="center" wrapText="1"/>
    </xf>
    <xf numFmtId="43" fontId="2" fillId="0" borderId="0" xfId="3" applyFont="1" applyAlignment="1">
      <alignment vertical="center" wrapText="1"/>
    </xf>
    <xf numFmtId="165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4" fontId="3" fillId="0" borderId="0" xfId="3" applyNumberFormat="1" applyFont="1" applyAlignment="1">
      <alignment vertical="center"/>
    </xf>
    <xf numFmtId="164" fontId="3" fillId="0" borderId="0" xfId="3" applyNumberFormat="1" applyFont="1" applyAlignment="1">
      <alignment vertical="center" wrapText="1"/>
    </xf>
    <xf numFmtId="43" fontId="3" fillId="0" borderId="0" xfId="3" applyFont="1" applyAlignment="1">
      <alignment vertical="center"/>
    </xf>
    <xf numFmtId="165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4" fontId="3" fillId="0" borderId="0" xfId="2" applyNumberFormat="1" applyFont="1" applyAlignment="1">
      <alignment vertical="center" wrapText="1"/>
    </xf>
    <xf numFmtId="165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4" fontId="6" fillId="0" borderId="0" xfId="3" applyNumberFormat="1" applyFont="1" applyAlignment="1">
      <alignment vertical="center"/>
    </xf>
    <xf numFmtId="164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43" fontId="6" fillId="0" borderId="0" xfId="2" applyNumberFormat="1" applyFont="1" applyAlignment="1">
      <alignment vertical="center" wrapText="1"/>
    </xf>
    <xf numFmtId="43" fontId="6" fillId="0" borderId="0" xfId="1" applyFont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43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43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4" fontId="5" fillId="0" borderId="0" xfId="3" applyNumberFormat="1" applyFont="1" applyAlignment="1">
      <alignment vertical="center"/>
    </xf>
    <xf numFmtId="164" fontId="5" fillId="0" borderId="0" xfId="2" applyNumberFormat="1" applyFont="1" applyAlignment="1">
      <alignment vertical="center" wrapText="1"/>
    </xf>
    <xf numFmtId="43" fontId="5" fillId="0" borderId="0" xfId="3" applyFont="1" applyAlignment="1">
      <alignment vertical="center" wrapText="1"/>
    </xf>
    <xf numFmtId="164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43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43" fontId="2" fillId="4" borderId="2" xfId="3" applyFont="1" applyFill="1" applyBorder="1" applyAlignment="1">
      <alignment horizontal="center" vertical="center" wrapText="1"/>
    </xf>
    <xf numFmtId="43" fontId="2" fillId="2" borderId="2" xfId="3" applyFont="1" applyFill="1" applyBorder="1" applyAlignment="1">
      <alignment horizontal="center" vertical="center" wrapText="1"/>
    </xf>
    <xf numFmtId="165" fontId="3" fillId="0" borderId="0" xfId="2" applyNumberFormat="1" applyFont="1" applyAlignment="1">
      <alignment vertical="center" wrapText="1"/>
    </xf>
    <xf numFmtId="43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center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4" fontId="6" fillId="0" borderId="0" xfId="2" applyNumberFormat="1" applyFont="1" applyAlignment="1">
      <alignment vertical="center"/>
    </xf>
    <xf numFmtId="164" fontId="5" fillId="0" borderId="1" xfId="2" applyNumberFormat="1" applyFont="1" applyBorder="1" applyAlignment="1">
      <alignment vertical="center" wrapText="1"/>
    </xf>
    <xf numFmtId="43" fontId="5" fillId="0" borderId="1" xfId="3" applyFont="1" applyBorder="1" applyAlignment="1">
      <alignment vertical="center" wrapText="1"/>
    </xf>
    <xf numFmtId="43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4" fontId="5" fillId="4" borderId="2" xfId="2" applyNumberFormat="1" applyFont="1" applyFill="1" applyBorder="1" applyAlignment="1">
      <alignment horizontal="center" vertical="center" wrapText="1"/>
    </xf>
    <xf numFmtId="43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4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4" fontId="2" fillId="2" borderId="2" xfId="2" applyNumberFormat="1" applyFont="1" applyFill="1" applyBorder="1" applyAlignment="1">
      <alignment horizontal="center" vertical="center" wrapText="1"/>
    </xf>
    <xf numFmtId="164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167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51CD82C1-10CB-469A-8F23-3D27A831CD1C}"/>
    <cellStyle name="Normal" xfId="0" builtinId="0"/>
    <cellStyle name="Normal 3 2" xfId="2" xr:uid="{537FB887-8411-4EAC-A0A6-DC358627A4CA}"/>
    <cellStyle name="Porcentual 3 2" xfId="4" xr:uid="{300B24AE-E01B-4A78-82D4-1F8CEA9B44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1976438</xdr:colOff>
      <xdr:row>0</xdr:row>
      <xdr:rowOff>333375</xdr:rowOff>
    </xdr:from>
    <xdr:to>
      <xdr:col>2</xdr:col>
      <xdr:colOff>381000</xdr:colOff>
      <xdr:row>4</xdr:row>
      <xdr:rowOff>95249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CB14F081-4F58-4077-9D62-0118D97D761A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976438" y="333375"/>
          <a:ext cx="3595687" cy="15478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71438</xdr:colOff>
      <xdr:row>0</xdr:row>
      <xdr:rowOff>95251</xdr:rowOff>
    </xdr:from>
    <xdr:to>
      <xdr:col>14</xdr:col>
      <xdr:colOff>547688</xdr:colOff>
      <xdr:row>5</xdr:row>
      <xdr:rowOff>962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ADA87FD-3F4B-4B0E-BB3F-50925AD61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550938" y="95251"/>
          <a:ext cx="2333625" cy="204883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877BA-E77C-407C-B442-8E28E5ADD98C}">
  <sheetPr filterMode="1">
    <tabColor theme="5" tint="0.59999389629810485"/>
  </sheetPr>
  <dimension ref="A1:AB132"/>
  <sheetViews>
    <sheetView showGridLines="0" tabSelected="1" view="pageBreakPreview" topLeftCell="B22" zoomScale="39" zoomScaleNormal="40" zoomScaleSheetLayoutView="39" workbookViewId="0">
      <selection activeCell="D88" sqref="D88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150339.54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75961.740000000005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>
        <v>75961.740000000005</v>
      </c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503735.66999999993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34920.97</v>
      </c>
      <c r="J15" s="24">
        <f>+J16+J17+J18+J19+J20+J22+J23</f>
        <v>50415.49</v>
      </c>
      <c r="K15" s="24">
        <f>+K16+K17+K18+K19+K20+K21+K22+K23+K24</f>
        <v>70403.58</v>
      </c>
      <c r="L15" s="24">
        <f>+L16+L21+L24+L17+L18+L19+L20+L22+L23</f>
        <v>41002.43</v>
      </c>
      <c r="M15" s="24">
        <f>M16+M18+M19+M20+M22+M24+M23</f>
        <v>55445.67</v>
      </c>
      <c r="N15" s="39">
        <f>+N16+N18+N22+N19+N20+N17+O16</f>
        <v>107743.12</v>
      </c>
      <c r="O15" s="39">
        <f>+O16+O17+O18+O19+O20+O21+O22+O24+O23</f>
        <v>91304.92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>
        <v>3820.97</v>
      </c>
      <c r="J16" s="31">
        <v>3722.67</v>
      </c>
      <c r="K16" s="31">
        <v>10223.719999999999</v>
      </c>
      <c r="L16" s="31">
        <v>3697.93</v>
      </c>
      <c r="M16" s="31">
        <v>10413.17</v>
      </c>
      <c r="N16" s="33">
        <v>13147.08</v>
      </c>
      <c r="O16" s="33">
        <v>40000</v>
      </c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>
        <v>20650</v>
      </c>
      <c r="J18" s="31">
        <v>23150</v>
      </c>
      <c r="K18" s="31">
        <v>23650</v>
      </c>
      <c r="L18" s="31">
        <v>24850</v>
      </c>
      <c r="M18" s="31">
        <v>28550</v>
      </c>
      <c r="N18" s="45">
        <v>31012.5</v>
      </c>
      <c r="O18" s="33">
        <v>31725</v>
      </c>
    </row>
    <row r="19" spans="2:16" ht="25.5" customHeight="1" x14ac:dyDescent="0.45">
      <c r="B19" s="28" t="s">
        <v>36</v>
      </c>
      <c r="C19" s="29"/>
      <c r="D19" s="34"/>
      <c r="E19" s="31"/>
      <c r="F19" s="31">
        <v>10450</v>
      </c>
      <c r="G19" s="35">
        <v>10450</v>
      </c>
      <c r="H19" s="31">
        <v>10450</v>
      </c>
      <c r="I19" s="31">
        <v>10450</v>
      </c>
      <c r="J19" s="31">
        <v>12350</v>
      </c>
      <c r="K19" s="31">
        <v>10450</v>
      </c>
      <c r="L19" s="31">
        <v>10450</v>
      </c>
      <c r="M19" s="31">
        <v>10450</v>
      </c>
      <c r="N19" s="33">
        <v>10450</v>
      </c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>
        <v>7155.32</v>
      </c>
      <c r="K22" s="31">
        <v>26079.86</v>
      </c>
      <c r="L22" s="31"/>
      <c r="M22" s="46"/>
      <c r="N22" s="33">
        <v>13133.54</v>
      </c>
      <c r="O22" s="47">
        <v>12929.92</v>
      </c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>
        <v>4037.5</v>
      </c>
      <c r="K23" s="31"/>
      <c r="L23" s="31">
        <v>2004.5</v>
      </c>
      <c r="M23" s="31">
        <v>6032.5</v>
      </c>
      <c r="N23" s="33"/>
      <c r="O23" s="33">
        <v>6650</v>
      </c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2575924.6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I26+I32+I34+I29</f>
        <v>276894.78999999998</v>
      </c>
      <c r="J25" s="24">
        <f>+J28+J32+J34+J29+J26</f>
        <v>299042.32</v>
      </c>
      <c r="K25" s="24">
        <f>+K26+K28+K32+K34+K29</f>
        <v>349097.16000000003</v>
      </c>
      <c r="L25" s="24">
        <f>L26+L32+L34+L27+L28+L29+L30+L31</f>
        <v>337836.20999999996</v>
      </c>
      <c r="M25" s="24">
        <f>M26+M32+M34+M29</f>
        <v>289726.41000000003</v>
      </c>
      <c r="N25" s="39">
        <f>+N26+N32+N34+N28+N29</f>
        <v>359279.08999999997</v>
      </c>
      <c r="O25" s="39">
        <f>O26+Q28+O28+O30+O32+O34+O29</f>
        <v>385896.93000000005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>
        <v>72174.87</v>
      </c>
      <c r="J26" s="31">
        <v>83108.570000000007</v>
      </c>
      <c r="K26" s="31">
        <v>97032.74</v>
      </c>
      <c r="L26" s="31">
        <v>98801.43</v>
      </c>
      <c r="M26" s="31">
        <v>105134.79</v>
      </c>
      <c r="N26" s="33">
        <v>73237.149999999994</v>
      </c>
      <c r="O26" s="33">
        <v>144902.19</v>
      </c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>
        <v>107538.34</v>
      </c>
      <c r="J29" s="31">
        <v>83292.72</v>
      </c>
      <c r="K29" s="31">
        <v>120120.74</v>
      </c>
      <c r="L29" s="31">
        <v>94122.66</v>
      </c>
      <c r="M29" s="31">
        <v>99278.22</v>
      </c>
      <c r="N29" s="33">
        <v>95500</v>
      </c>
      <c r="O29" s="33">
        <v>111519.78</v>
      </c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>
        <v>12250</v>
      </c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>
        <v>89910</v>
      </c>
      <c r="J32" s="31">
        <v>102716.62</v>
      </c>
      <c r="K32" s="31">
        <v>99749.21</v>
      </c>
      <c r="L32" s="31">
        <v>105514.82</v>
      </c>
      <c r="M32" s="31">
        <v>36764.85</v>
      </c>
      <c r="N32" s="33">
        <v>131974</v>
      </c>
      <c r="O32" s="33">
        <v>41961.599999999999</v>
      </c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>
        <v>7271.58</v>
      </c>
      <c r="J34" s="31">
        <v>29924.41</v>
      </c>
      <c r="K34" s="31">
        <v>32194.47</v>
      </c>
      <c r="L34" s="31">
        <v>39397.300000000003</v>
      </c>
      <c r="M34" s="31">
        <v>48548.55</v>
      </c>
      <c r="N34" s="33">
        <v>58567.94</v>
      </c>
      <c r="O34" s="47">
        <v>75263.360000000001</v>
      </c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71845.98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71845.98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>
        <v>24156.14</v>
      </c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>
        <v>47689.84</v>
      </c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>+I69+I66+I61+I51+I35+I15+I9+I25</f>
        <v>311815.76</v>
      </c>
      <c r="J73" s="56">
        <f t="shared" ref="J73:P73" si="7">+J69+J66+J61+J51+J35+J15+J9+J25</f>
        <v>349457.81</v>
      </c>
      <c r="K73" s="56">
        <f>+K51+K25+K15+K9</f>
        <v>419500.74000000005</v>
      </c>
      <c r="L73" s="63">
        <f>+L51+L25+L15+L9</f>
        <v>454800.37999999995</v>
      </c>
      <c r="M73" s="56">
        <f t="shared" si="7"/>
        <v>417018.06000000006</v>
      </c>
      <c r="N73" s="53">
        <f>N9+N15+N25+N51</f>
        <v>467022.20999999996</v>
      </c>
      <c r="O73" s="53">
        <f>O9+O15+O25+O51</f>
        <v>477201.85000000003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311815.76</v>
      </c>
      <c r="J86" s="57">
        <f t="shared" si="8"/>
        <v>349457.81</v>
      </c>
      <c r="K86" s="57">
        <f>+K84+K73</f>
        <v>419500.74000000005</v>
      </c>
      <c r="L86" s="57">
        <f t="shared" si="8"/>
        <v>454800.37999999995</v>
      </c>
      <c r="M86" s="57">
        <f t="shared" si="8"/>
        <v>417018.06000000006</v>
      </c>
      <c r="N86" s="77">
        <f>+N84+N73</f>
        <v>467022.20999999996</v>
      </c>
      <c r="O86" s="78">
        <f>O51+O25+O15+O9</f>
        <v>477201.85000000003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/>
      <c r="K93" s="81"/>
      <c r="L93" s="80"/>
      <c r="M93" s="80"/>
      <c r="N93" s="80"/>
      <c r="O93" s="80"/>
    </row>
    <row r="94" spans="2:16" ht="26.25" customHeight="1" x14ac:dyDescent="0.45">
      <c r="B94" s="80" t="s">
        <v>104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3.937007874015748E-2" right="0" top="0.35433070866141736" bottom="0" header="0.31496062992125984" footer="0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2026-01-02T14:16:10Z</cp:lastPrinted>
  <dcterms:created xsi:type="dcterms:W3CDTF">2026-01-02T14:11:44Z</dcterms:created>
  <dcterms:modified xsi:type="dcterms:W3CDTF">2026-01-02T14:16:43Z</dcterms:modified>
</cp:coreProperties>
</file>